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iki.novita.ad\wspolny\gielda\Relacje inwestorskie na stronie www\dane na strone\"/>
    </mc:Choice>
  </mc:AlternateContent>
  <xr:revisionPtr revIDLastSave="0" documentId="13_ncr:1_{F8DADC23-DBFE-4FDF-8A2A-F3D314933D4A}" xr6:coauthVersionLast="47" xr6:coauthVersionMax="47" xr10:uidLastSave="{00000000-0000-0000-0000-000000000000}"/>
  <bookViews>
    <workbookView xWindow="-120" yWindow="-120" windowWidth="29040" windowHeight="15840" xr2:uid="{BB846DB1-3219-4195-980B-76EA719B2605}"/>
  </bookViews>
  <sheets>
    <sheet name="Dane roczne 2022-2017" sheetId="1" r:id="rId1"/>
  </sheets>
  <externalReferences>
    <externalReference r:id="rId2"/>
    <externalReference r:id="rId3"/>
  </externalReferences>
  <definedNames>
    <definedName name="bbbbbbbb">#REF!</definedName>
    <definedName name="BOMinusJeden">#REF!</definedName>
    <definedName name="dtmKoncOkrPoprz">#REF!</definedName>
    <definedName name="dtmKoncOkrSpraw">#REF!</definedName>
    <definedName name="dtmPoczOkrPoprz">#REF!</definedName>
    <definedName name="dtmPoczOkrSpraw">#REF!</definedName>
    <definedName name="NazwyJednostek">'[1]Wykaz jednostek'!$C$6:$C$26</definedName>
    <definedName name="NazwyJednostek2">'[1]Wykaz jednostek'!$C$6:$D$26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  <c r="C2" i="1"/>
  <c r="K6" i="1"/>
</calcChain>
</file>

<file path=xl/sharedStrings.xml><?xml version="1.0" encoding="utf-8"?>
<sst xmlns="http://schemas.openxmlformats.org/spreadsheetml/2006/main" count="32" uniqueCount="31">
  <si>
    <t>tys. zł</t>
  </si>
  <si>
    <t>in thousands of PLN</t>
  </si>
  <si>
    <t xml:space="preserve">Przychody ze sprzedaży </t>
  </si>
  <si>
    <t>Sales revenues</t>
  </si>
  <si>
    <t>Zysk z działalności operacyjnej</t>
  </si>
  <si>
    <t>Operating profit</t>
  </si>
  <si>
    <t>Zysk przed opodatkowaniem</t>
  </si>
  <si>
    <t>Profit before income tax</t>
  </si>
  <si>
    <t>Zysk netto za okres</t>
  </si>
  <si>
    <t>Net profit</t>
  </si>
  <si>
    <t>EBITDA</t>
  </si>
  <si>
    <t>Aktywa razem</t>
  </si>
  <si>
    <t>Total assets</t>
  </si>
  <si>
    <t>Aktywa trwałe</t>
  </si>
  <si>
    <t>Tangible assets</t>
  </si>
  <si>
    <t>Aktywa obrotowe</t>
  </si>
  <si>
    <t>Current assets</t>
  </si>
  <si>
    <t>Zobowiązania i rezerwy na zobowiązania</t>
  </si>
  <si>
    <t>Libilities and provisions for liabilities</t>
  </si>
  <si>
    <t>Zobowiązania długoterminowe</t>
  </si>
  <si>
    <t>Long-term liabilities</t>
  </si>
  <si>
    <t>Zobowiązania krótkoterminowe</t>
  </si>
  <si>
    <t>Short-term liabilities</t>
  </si>
  <si>
    <t>Kapitał własny</t>
  </si>
  <si>
    <t>Equity</t>
  </si>
  <si>
    <t>Kapitał zakładowy</t>
  </si>
  <si>
    <t>Share capital</t>
  </si>
  <si>
    <t xml:space="preserve">Liczba akcji (szt.) </t>
  </si>
  <si>
    <t>Number of shares</t>
  </si>
  <si>
    <t>Wypłacona dywidenda na jedną akcję</t>
  </si>
  <si>
    <t xml:space="preserve">Paid dividend per share (PLN)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</si>
</sst>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2" fillId="0" borderId="0" xfId="3" applyNumberFormat="1" applyFont="1" applyAlignment="1">
      <alignment wrapText="1"/>
    </xf>
    <xf numFmtId="0" fontId="3" fillId="0" borderId="0" xfId="1" applyFont="1" applyAlignment="1">
      <alignment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right"/>
    </xf>
    <xf numFmtId="3" fontId="3" fillId="3" borderId="1" xfId="2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 wrapText="1"/>
    </xf>
    <xf numFmtId="3" fontId="3" fillId="0" borderId="0" xfId="1" applyNumberFormat="1" applyFont="1"/>
    <xf numFmtId="3" fontId="3" fillId="2" borderId="1" xfId="2" applyNumberFormat="1" applyFont="1" applyFill="1" applyBorder="1" applyAlignment="1">
      <alignment horizontal="right"/>
    </xf>
    <xf numFmtId="4" fontId="3" fillId="0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1" xfId="2" applyNumberFormat="1" applyFont="1" applyFill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166" fontId="3" fillId="0" borderId="0" xfId="1" applyNumberFormat="1" applyFont="1"/>
    <xf numFmtId="4" fontId="3" fillId="0" borderId="0" xfId="1" applyNumberFormat="1" applyFont="1"/>
    <xf numFmtId="3" fontId="5" fillId="0" borderId="1" xfId="2" applyNumberFormat="1" applyFont="1" applyFill="1" applyBorder="1" applyAlignment="1">
      <alignment horizontal="right"/>
    </xf>
    <xf numFmtId="4" fontId="5" fillId="0" borderId="1" xfId="2" applyNumberFormat="1" applyFont="1" applyFill="1" applyBorder="1" applyAlignment="1">
      <alignment horizontal="right"/>
    </xf>
  </cellXfs>
  <cellStyles count="4">
    <cellStyle name="Dziesiętny 2" xfId="2" xr:uid="{24A8183D-31CC-4ABA-BA00-C98C6AF13CB8}"/>
    <cellStyle name="Normalny" xfId="0" builtinId="0"/>
    <cellStyle name="Normalny 2" xfId="1" xr:uid="{B586B30A-D46F-45A7-B78A-C9D202763623}"/>
    <cellStyle name="Procentowy 2" xfId="3" xr:uid="{E8AC5661-4DA1-43CB-8700-C16BA6B79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liki.novita.ad\wspolny\Users\martaploska\AppData\Local\Microsoft\Windows\Temporary%20Internet%20Files\Content.Outlook\76YK4N0Q\MOJE%20DOKUMENTY%20S&#321;U&#379;BOWE\ARCHIWUM\KONSOLIDACJE\KONSOLIDACJA%20WZORY\kONSOLIDACJA%20wz&#243;r\Pakiet%20konsolidacyjny%20PSR%20v2.xls?A1F57045" TargetMode="External"/><Relationship Id="rId1" Type="http://schemas.openxmlformats.org/officeDocument/2006/relationships/externalLinkPath" Target="file:///\\A1F57045\Pakiet%20konsolidacyjny%20PSR%20v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halecki\Documents\Sprawozdania%20okresowe%20i%20roczne\Sprawozdanie%202022\SF_NOVITA_roczne_2022.xls" TargetMode="External"/><Relationship Id="rId1" Type="http://schemas.openxmlformats.org/officeDocument/2006/relationships/externalLinkPath" Target="file:///C:\Users\achalecki\Documents\Sprawozdania%20okresowe%20i%20roczne\Sprawozdanie%202022\SF_NOVITA_roczne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kaz jednostek"/>
      <sheetName val="Indeks"/>
      <sheetName val="Pomocnik"/>
      <sheetName val="SF"/>
      <sheetName val="ZK"/>
      <sheetName val="N1"/>
      <sheetName val="N2"/>
      <sheetName val="N3"/>
      <sheetName val="N4"/>
      <sheetName val="N5"/>
      <sheetName val="N6"/>
      <sheetName val="N7"/>
      <sheetName val="N8"/>
      <sheetName val="N9"/>
      <sheetName val="N10"/>
      <sheetName val="N11"/>
      <sheetName val="N12"/>
      <sheetName val="N14"/>
      <sheetName val="N15-16"/>
      <sheetName val="N17"/>
      <sheetName val="N18-19"/>
      <sheetName val="N20"/>
      <sheetName val="N21"/>
      <sheetName val="N22"/>
      <sheetName val="N23"/>
      <sheetName val="N23cd"/>
      <sheetName val="N24"/>
      <sheetName val="N25"/>
      <sheetName val="N26-30"/>
      <sheetName val="N32"/>
      <sheetName val="N33"/>
      <sheetName val="N37"/>
      <sheetName val="NK1"/>
      <sheetName val="NK2"/>
      <sheetName val="NK3"/>
      <sheetName val="NK4"/>
      <sheetName val="NK5"/>
      <sheetName val="NK6"/>
      <sheetName val="NK7"/>
      <sheetName val="NK8"/>
      <sheetName val="NK9"/>
      <sheetName val="NK10"/>
      <sheetName val="NK11"/>
      <sheetName val="NK12"/>
      <sheetName val="W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ursy EURO"/>
      <sheetName val="wybrane dane finansowe"/>
      <sheetName val="SF"/>
      <sheetName val="SCD"/>
      <sheetName val="CF"/>
      <sheetName val="ZZK"/>
      <sheetName val="segmenty 2022 (nota 27)"/>
      <sheetName val="P-wpływ MSSF 10"/>
      <sheetName val="PDOP"/>
      <sheetName val="segmeny 2021 (nota 27)"/>
      <sheetName val="1 (nota 6)"/>
      <sheetName val="2 (nota 7)"/>
      <sheetName val="3"/>
      <sheetName val="4 (nota 8)"/>
      <sheetName val="5 (nota 9)"/>
      <sheetName val="6 (nota 10)"/>
      <sheetName val="7 (nota 11)"/>
      <sheetName val="8 (nota 12)"/>
      <sheetName val="9 (nota 13)"/>
      <sheetName val="9 cd (nota 13 cd)"/>
      <sheetName val="10 (nota 14)"/>
      <sheetName val="11 (nota 15)"/>
      <sheetName val="12 (nota 15)"/>
      <sheetName val="13 (nota 16)"/>
      <sheetName val="14 (nota 17)"/>
      <sheetName val="15 (nota 18)"/>
      <sheetName val="16 (nota 19)"/>
      <sheetName val="17 (nota 20)"/>
      <sheetName val="18 (nota 21)"/>
      <sheetName val="19 (nota 22)"/>
      <sheetName val="20 (nota 23)"/>
      <sheetName val="21 (nota 24)"/>
      <sheetName val="22 (nota 25)"/>
      <sheetName val="23 (nota 30 i 31)"/>
      <sheetName val="24 (nota 26)"/>
      <sheetName val="25 (nota 28 i 29)"/>
      <sheetName val="26 (nota 34)"/>
    </sheetNames>
    <sheetDataSet>
      <sheetData sheetId="0" refreshError="1"/>
      <sheetData sheetId="1" refreshError="1">
        <row r="5">
          <cell r="C5">
            <v>248849</v>
          </cell>
        </row>
        <row r="6">
          <cell r="C6">
            <v>33067</v>
          </cell>
        </row>
        <row r="8">
          <cell r="C8">
            <v>28325</v>
          </cell>
        </row>
        <row r="9">
          <cell r="C9">
            <v>25567</v>
          </cell>
        </row>
        <row r="10">
          <cell r="C10">
            <v>21369</v>
          </cell>
        </row>
        <row r="20">
          <cell r="C20">
            <v>186748</v>
          </cell>
        </row>
      </sheetData>
      <sheetData sheetId="2" refreshError="1">
        <row r="6">
          <cell r="D6">
            <v>115201</v>
          </cell>
        </row>
        <row r="10">
          <cell r="D10">
            <v>71547</v>
          </cell>
        </row>
        <row r="20">
          <cell r="D20">
            <v>147256</v>
          </cell>
        </row>
        <row r="26">
          <cell r="D26">
            <v>39492</v>
          </cell>
        </row>
        <row r="27">
          <cell r="D27">
            <v>15043</v>
          </cell>
        </row>
        <row r="32">
          <cell r="D32">
            <v>24449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B2B8-A7D0-4968-9517-ADFC39D7FD47}">
  <sheetPr>
    <tabColor rgb="FF00B050"/>
  </sheetPr>
  <dimension ref="A1:L20"/>
  <sheetViews>
    <sheetView showGridLines="0" tabSelected="1" zoomScaleNormal="100" workbookViewId="0"/>
  </sheetViews>
  <sheetFormatPr defaultColWidth="8.85546875" defaultRowHeight="15" outlineLevelCol="1" x14ac:dyDescent="0.25"/>
  <cols>
    <col min="1" max="1" width="61.5703125" style="14" customWidth="1"/>
    <col min="2" max="2" width="33.140625" style="14" hidden="1" customWidth="1" outlineLevel="1"/>
    <col min="3" max="3" width="15.7109375" style="14" customWidth="1" collapsed="1"/>
    <col min="4" max="4" width="15.7109375" style="14" customWidth="1"/>
    <col min="5" max="5" width="15.7109375" style="3" customWidth="1"/>
    <col min="6" max="6" width="15.7109375" style="14" customWidth="1"/>
    <col min="7" max="8" width="15.7109375" style="3" customWidth="1"/>
    <col min="9" max="11" width="11.28515625" style="3" hidden="1" customWidth="1" outlineLevel="1"/>
    <col min="12" max="12" width="5.85546875" style="3" customWidth="1" collapsed="1"/>
    <col min="13" max="16384" width="8.85546875" style="3"/>
  </cols>
  <sheetData>
    <row r="1" spans="1:12" x14ac:dyDescent="0.25">
      <c r="A1" s="2" t="s">
        <v>0</v>
      </c>
      <c r="B1" s="2" t="s">
        <v>1</v>
      </c>
      <c r="C1" s="4">
        <v>2022</v>
      </c>
      <c r="D1" s="4">
        <v>2021</v>
      </c>
      <c r="E1" s="4">
        <v>2020</v>
      </c>
      <c r="F1" s="4">
        <v>2019</v>
      </c>
      <c r="G1" s="4">
        <v>2018</v>
      </c>
      <c r="H1" s="4">
        <v>2017</v>
      </c>
      <c r="I1" s="4">
        <v>2016</v>
      </c>
      <c r="J1" s="4">
        <v>2015</v>
      </c>
      <c r="K1" s="4">
        <v>2014</v>
      </c>
    </row>
    <row r="2" spans="1:12" ht="12.6" customHeight="1" x14ac:dyDescent="0.25">
      <c r="A2" s="5" t="s">
        <v>2</v>
      </c>
      <c r="B2" s="5" t="s">
        <v>3</v>
      </c>
      <c r="C2" s="17">
        <f>'[2]wybrane dane finansowe'!$C$5</f>
        <v>248849</v>
      </c>
      <c r="D2" s="6">
        <v>221425</v>
      </c>
      <c r="E2" s="6">
        <v>200941</v>
      </c>
      <c r="F2" s="6">
        <v>111171</v>
      </c>
      <c r="G2" s="6">
        <v>86551</v>
      </c>
      <c r="H2" s="6">
        <v>89806</v>
      </c>
      <c r="I2" s="7">
        <v>92211</v>
      </c>
      <c r="J2" s="8">
        <v>83567</v>
      </c>
      <c r="K2" s="7">
        <v>84224</v>
      </c>
    </row>
    <row r="3" spans="1:12" ht="12.6" customHeight="1" x14ac:dyDescent="0.25">
      <c r="A3" s="5" t="s">
        <v>4</v>
      </c>
      <c r="B3" s="5" t="s">
        <v>5</v>
      </c>
      <c r="C3" s="17">
        <f>'[2]wybrane dane finansowe'!$C$8</f>
        <v>28325</v>
      </c>
      <c r="D3" s="6">
        <v>61713</v>
      </c>
      <c r="E3" s="6">
        <v>49646</v>
      </c>
      <c r="F3" s="6">
        <v>15487</v>
      </c>
      <c r="G3" s="6">
        <v>13129</v>
      </c>
      <c r="H3" s="6">
        <v>15836</v>
      </c>
      <c r="I3" s="7">
        <v>20705</v>
      </c>
      <c r="J3" s="8">
        <v>13549</v>
      </c>
      <c r="K3" s="7">
        <v>12421</v>
      </c>
    </row>
    <row r="4" spans="1:12" ht="12.6" customHeight="1" x14ac:dyDescent="0.25">
      <c r="A4" s="5" t="s">
        <v>6</v>
      </c>
      <c r="B4" s="5" t="s">
        <v>7</v>
      </c>
      <c r="C4" s="17">
        <f>'[2]wybrane dane finansowe'!$C$9</f>
        <v>25567</v>
      </c>
      <c r="D4" s="6">
        <v>61038</v>
      </c>
      <c r="E4" s="6">
        <v>49143</v>
      </c>
      <c r="F4" s="6">
        <v>14293</v>
      </c>
      <c r="G4" s="6">
        <v>13248</v>
      </c>
      <c r="H4" s="6">
        <v>14793</v>
      </c>
      <c r="I4" s="7">
        <v>20910</v>
      </c>
      <c r="J4" s="8">
        <v>13288</v>
      </c>
      <c r="K4" s="7">
        <v>12227</v>
      </c>
    </row>
    <row r="5" spans="1:12" ht="12.6" customHeight="1" x14ac:dyDescent="0.25">
      <c r="A5" s="5" t="s">
        <v>8</v>
      </c>
      <c r="B5" s="5" t="s">
        <v>9</v>
      </c>
      <c r="C5" s="17">
        <f>'[2]wybrane dane finansowe'!$C$10</f>
        <v>21369</v>
      </c>
      <c r="D5" s="6">
        <v>49759</v>
      </c>
      <c r="E5" s="6">
        <v>40690</v>
      </c>
      <c r="F5" s="6">
        <v>13245</v>
      </c>
      <c r="G5" s="6">
        <v>10688</v>
      </c>
      <c r="H5" s="6">
        <v>11922</v>
      </c>
      <c r="I5" s="7">
        <v>16910</v>
      </c>
      <c r="J5" s="8">
        <v>10645</v>
      </c>
      <c r="K5" s="7">
        <v>9882</v>
      </c>
    </row>
    <row r="6" spans="1:12" ht="12.6" customHeight="1" x14ac:dyDescent="0.25">
      <c r="A6" s="5" t="s">
        <v>10</v>
      </c>
      <c r="B6" s="5" t="s">
        <v>10</v>
      </c>
      <c r="C6" s="17">
        <f>'[2]wybrane dane finansowe'!$C$6</f>
        <v>33067</v>
      </c>
      <c r="D6" s="6">
        <v>66814</v>
      </c>
      <c r="E6" s="6">
        <v>55031</v>
      </c>
      <c r="F6" s="6">
        <v>19561</v>
      </c>
      <c r="G6" s="6">
        <v>15919</v>
      </c>
      <c r="H6" s="6">
        <v>18473</v>
      </c>
      <c r="I6" s="7">
        <v>23165</v>
      </c>
      <c r="J6" s="8">
        <v>19846</v>
      </c>
      <c r="K6" s="7">
        <f>K3+6228</f>
        <v>18649</v>
      </c>
    </row>
    <row r="7" spans="1:12" ht="12.6" customHeight="1" x14ac:dyDescent="0.25">
      <c r="A7" s="5" t="s">
        <v>11</v>
      </c>
      <c r="B7" s="5" t="s">
        <v>12</v>
      </c>
      <c r="C7" s="17">
        <f>'[2]wybrane dane finansowe'!$C$20</f>
        <v>186748</v>
      </c>
      <c r="D7" s="6">
        <v>196012</v>
      </c>
      <c r="E7" s="6">
        <v>175730</v>
      </c>
      <c r="F7" s="6">
        <v>176458</v>
      </c>
      <c r="G7" s="6">
        <v>155092</v>
      </c>
      <c r="H7" s="6">
        <v>119816</v>
      </c>
      <c r="I7" s="7">
        <v>108070</v>
      </c>
      <c r="J7" s="8">
        <v>93251</v>
      </c>
      <c r="K7" s="7">
        <v>94893</v>
      </c>
    </row>
    <row r="8" spans="1:12" ht="12.6" customHeight="1" x14ac:dyDescent="0.25">
      <c r="A8" s="5" t="s">
        <v>13</v>
      </c>
      <c r="B8" s="5" t="s">
        <v>14</v>
      </c>
      <c r="C8" s="17">
        <f>[2]SF!$D$6</f>
        <v>115201</v>
      </c>
      <c r="D8" s="6">
        <v>118191</v>
      </c>
      <c r="E8" s="6">
        <v>122525</v>
      </c>
      <c r="F8" s="6">
        <v>123983</v>
      </c>
      <c r="G8" s="6">
        <v>120497</v>
      </c>
      <c r="H8" s="6">
        <v>74213</v>
      </c>
      <c r="I8" s="7">
        <v>72567</v>
      </c>
      <c r="J8" s="8">
        <v>69601</v>
      </c>
      <c r="K8" s="7">
        <v>71888</v>
      </c>
    </row>
    <row r="9" spans="1:12" ht="12.6" customHeight="1" x14ac:dyDescent="0.25">
      <c r="A9" s="5" t="s">
        <v>15</v>
      </c>
      <c r="B9" s="5" t="s">
        <v>16</v>
      </c>
      <c r="C9" s="17">
        <f>[2]SF!$D$10</f>
        <v>71547</v>
      </c>
      <c r="D9" s="6">
        <v>77821</v>
      </c>
      <c r="E9" s="6">
        <v>53205</v>
      </c>
      <c r="F9" s="6">
        <v>52475</v>
      </c>
      <c r="G9" s="6">
        <v>34595</v>
      </c>
      <c r="H9" s="6">
        <v>45556</v>
      </c>
      <c r="I9" s="7">
        <v>35503</v>
      </c>
      <c r="J9" s="8">
        <v>23650</v>
      </c>
      <c r="K9" s="7">
        <v>22946</v>
      </c>
    </row>
    <row r="10" spans="1:12" ht="12.6" customHeight="1" x14ac:dyDescent="0.25">
      <c r="A10" s="5" t="s">
        <v>17</v>
      </c>
      <c r="B10" s="5" t="s">
        <v>18</v>
      </c>
      <c r="C10" s="17">
        <f>[2]SF!$D$26</f>
        <v>39492</v>
      </c>
      <c r="D10" s="6">
        <v>70136</v>
      </c>
      <c r="E10" s="6">
        <v>46603</v>
      </c>
      <c r="F10" s="6">
        <v>48008</v>
      </c>
      <c r="G10" s="6">
        <v>39868</v>
      </c>
      <c r="H10" s="6">
        <v>15261</v>
      </c>
      <c r="I10" s="7">
        <v>15431</v>
      </c>
      <c r="J10" s="8">
        <v>17496</v>
      </c>
      <c r="K10" s="7">
        <v>12487</v>
      </c>
    </row>
    <row r="11" spans="1:12" ht="12.6" customHeight="1" x14ac:dyDescent="0.25">
      <c r="A11" s="5" t="s">
        <v>19</v>
      </c>
      <c r="B11" s="5" t="s">
        <v>20</v>
      </c>
      <c r="C11" s="17">
        <f>[2]SF!$D$27</f>
        <v>15043</v>
      </c>
      <c r="D11" s="6">
        <v>13711</v>
      </c>
      <c r="E11" s="6">
        <v>13339</v>
      </c>
      <c r="F11" s="6">
        <v>12711</v>
      </c>
      <c r="G11" s="6">
        <v>7571</v>
      </c>
      <c r="H11" s="6">
        <v>7274</v>
      </c>
      <c r="I11" s="7">
        <v>6940</v>
      </c>
      <c r="J11" s="8">
        <v>7062</v>
      </c>
      <c r="K11" s="7">
        <v>8556</v>
      </c>
      <c r="L11" s="9"/>
    </row>
    <row r="12" spans="1:12" ht="12.6" customHeight="1" x14ac:dyDescent="0.25">
      <c r="A12" s="5" t="s">
        <v>21</v>
      </c>
      <c r="B12" s="5" t="s">
        <v>22</v>
      </c>
      <c r="C12" s="17">
        <f>[2]SF!$D$32</f>
        <v>24449</v>
      </c>
      <c r="D12" s="6">
        <v>56425</v>
      </c>
      <c r="E12" s="6">
        <v>33264</v>
      </c>
      <c r="F12" s="6">
        <v>35297</v>
      </c>
      <c r="G12" s="6">
        <v>32297</v>
      </c>
      <c r="H12" s="6">
        <v>7987</v>
      </c>
      <c r="I12" s="7">
        <v>8491</v>
      </c>
      <c r="J12" s="8">
        <v>10434</v>
      </c>
      <c r="K12" s="7">
        <v>3931</v>
      </c>
    </row>
    <row r="13" spans="1:12" ht="12.6" customHeight="1" x14ac:dyDescent="0.25">
      <c r="A13" s="5" t="s">
        <v>23</v>
      </c>
      <c r="B13" s="5" t="s">
        <v>24</v>
      </c>
      <c r="C13" s="17">
        <f>[2]SF!$D$20</f>
        <v>147256</v>
      </c>
      <c r="D13" s="6">
        <v>125876</v>
      </c>
      <c r="E13" s="6">
        <v>129127</v>
      </c>
      <c r="F13" s="6">
        <v>128450</v>
      </c>
      <c r="G13" s="6">
        <v>115224</v>
      </c>
      <c r="H13" s="6">
        <v>104555</v>
      </c>
      <c r="I13" s="7">
        <v>92639</v>
      </c>
      <c r="J13" s="8">
        <v>75755</v>
      </c>
      <c r="K13" s="7">
        <v>82406</v>
      </c>
    </row>
    <row r="14" spans="1:12" ht="12.6" customHeight="1" x14ac:dyDescent="0.25">
      <c r="A14" s="5" t="s">
        <v>25</v>
      </c>
      <c r="B14" s="5" t="s">
        <v>26</v>
      </c>
      <c r="C14" s="17">
        <v>5000</v>
      </c>
      <c r="D14" s="6">
        <v>5000</v>
      </c>
      <c r="E14" s="6">
        <v>5000</v>
      </c>
      <c r="F14" s="6">
        <v>5000</v>
      </c>
      <c r="G14" s="6">
        <v>5000</v>
      </c>
      <c r="H14" s="6">
        <v>5000</v>
      </c>
      <c r="I14" s="7">
        <v>5000</v>
      </c>
      <c r="J14" s="8">
        <v>5000</v>
      </c>
      <c r="K14" s="7">
        <v>5000</v>
      </c>
    </row>
    <row r="15" spans="1:12" ht="12.6" customHeight="1" x14ac:dyDescent="0.25">
      <c r="A15" s="5" t="s">
        <v>27</v>
      </c>
      <c r="B15" s="5" t="s">
        <v>28</v>
      </c>
      <c r="C15" s="17">
        <v>2500000</v>
      </c>
      <c r="D15" s="6">
        <v>2500000</v>
      </c>
      <c r="E15" s="6">
        <v>2500000</v>
      </c>
      <c r="F15" s="6">
        <v>2500000</v>
      </c>
      <c r="G15" s="6">
        <v>2500000</v>
      </c>
      <c r="H15" s="6">
        <v>2500000</v>
      </c>
      <c r="I15" s="7">
        <v>2500000</v>
      </c>
      <c r="J15" s="10">
        <v>2500000</v>
      </c>
      <c r="K15" s="7">
        <v>2500000</v>
      </c>
    </row>
    <row r="16" spans="1:12" ht="12.6" customHeight="1" x14ac:dyDescent="0.25">
      <c r="A16" s="5" t="s">
        <v>29</v>
      </c>
      <c r="B16" s="5" t="s">
        <v>30</v>
      </c>
      <c r="C16" s="18">
        <v>0</v>
      </c>
      <c r="D16" s="11">
        <v>21.2</v>
      </c>
      <c r="E16" s="11">
        <v>16</v>
      </c>
      <c r="F16" s="11">
        <v>0</v>
      </c>
      <c r="G16" s="11">
        <v>0</v>
      </c>
      <c r="H16" s="11">
        <v>0</v>
      </c>
      <c r="I16" s="12">
        <v>0</v>
      </c>
      <c r="J16" s="13">
        <v>6.95</v>
      </c>
      <c r="K16" s="12">
        <v>2.0299999999999998</v>
      </c>
    </row>
    <row r="17" spans="5:11" x14ac:dyDescent="0.25">
      <c r="E17" s="1"/>
      <c r="G17" s="1"/>
      <c r="H17" s="1"/>
      <c r="I17" s="1"/>
    </row>
    <row r="18" spans="5:11" x14ac:dyDescent="0.25">
      <c r="E18" s="15"/>
      <c r="G18" s="15"/>
      <c r="H18" s="15"/>
      <c r="I18" s="15"/>
    </row>
    <row r="19" spans="5:11" x14ac:dyDescent="0.25">
      <c r="E19" s="16"/>
      <c r="G19" s="16"/>
      <c r="I19" s="16"/>
      <c r="K19" s="16"/>
    </row>
    <row r="20" spans="5:11" x14ac:dyDescent="0.25">
      <c r="E20" s="9"/>
      <c r="G20" s="9"/>
      <c r="H20" s="9"/>
      <c r="I20" s="9"/>
    </row>
  </sheetData>
  <pageMargins left="0.89" right="0.78" top="1.06" bottom="1" header="0.67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roczne 2022-2017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Chalecki</dc:creator>
  <cp:lastModifiedBy>Sekretariat Novita S.A.</cp:lastModifiedBy>
  <dcterms:created xsi:type="dcterms:W3CDTF">2022-04-08T08:16:32Z</dcterms:created>
  <dcterms:modified xsi:type="dcterms:W3CDTF">2023-04-07T10:15:10Z</dcterms:modified>
</cp:coreProperties>
</file>